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8555" windowHeight="10995"/>
  </bookViews>
  <sheets>
    <sheet name="Recaudacion_SAP" sheetId="1" r:id="rId1"/>
  </sheets>
  <definedNames>
    <definedName name="_xlnm.Print_Area" localSheetId="0">Recaudacion_SAP!$A$1:$CN$16</definedName>
    <definedName name="CONFIA">#REF!</definedName>
    <definedName name="CRECER">#REF!</definedName>
    <definedName name="CUADRO" localSheetId="0" hidden="1">{"'resumen_SAP'!$A$3:$H$59"}</definedName>
    <definedName name="CUADRO" hidden="1">{"'resumen_SAP'!$A$3:$H$59"}</definedName>
    <definedName name="HTML_CodePage" hidden="1">1252</definedName>
    <definedName name="HTML_Control" localSheetId="0" hidden="1">{"'resumen_SAP'!$A$3:$H$59"}</definedName>
    <definedName name="HTML_Control" hidden="1">{"'resumen_SAP'!$A$3:$H$59"}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"C:\WINDOWS\Escritorio\insumo web\cuadro excel\resumen diciembre.htm"</definedName>
    <definedName name="HTML_Title" hidden="1">""</definedName>
    <definedName name="Meses">#REF!</definedName>
    <definedName name="NUMERO" localSheetId="0" hidden="1">{"'resumen_SAP'!$A$3:$H$59"}</definedName>
    <definedName name="NUMERO" hidden="1">{"'resumen_SAP'!$A$3:$H$59"}</definedName>
    <definedName name="PROFUTURO">#REF!</definedName>
    <definedName name="ValorizadaJun11" localSheetId="0" hidden="1">{"'resumen_SAP'!$A$3:$H$59"}</definedName>
    <definedName name="ValorizadaJun11" hidden="1">{"'resumen_SAP'!$A$3:$H$59"}</definedName>
    <definedName name="xxx" localSheetId="0" hidden="1">{"'resumen_SAP'!$A$3:$H$59"}</definedName>
    <definedName name="xxx" hidden="1">{"'resumen_SAP'!$A$3:$H$59"}</definedName>
  </definedNames>
  <calcPr calcId="125725"/>
</workbook>
</file>

<file path=xl/calcChain.xml><?xml version="1.0" encoding="utf-8"?>
<calcChain xmlns="http://schemas.openxmlformats.org/spreadsheetml/2006/main">
  <c r="AZ8" i="1"/>
  <c r="BA8"/>
  <c r="BB8"/>
  <c r="BC8"/>
  <c r="BD8"/>
  <c r="BE8"/>
  <c r="BF8"/>
  <c r="BG8"/>
  <c r="BH8"/>
  <c r="BI8"/>
  <c r="BJ8"/>
  <c r="BK11"/>
  <c r="BK10"/>
  <c r="AY11"/>
  <c r="AY10"/>
  <c r="AX11"/>
  <c r="AX10"/>
  <c r="AM8"/>
  <c r="AN8"/>
  <c r="AO8"/>
  <c r="AP8"/>
  <c r="AQ8"/>
  <c r="AR8"/>
  <c r="AS8"/>
  <c r="AT8"/>
  <c r="AU8"/>
  <c r="AV8"/>
  <c r="AW8"/>
  <c r="AL11"/>
  <c r="AL10"/>
  <c r="AX8" l="1"/>
  <c r="AL8"/>
  <c r="AY8"/>
  <c r="BK8"/>
  <c r="AA8"/>
  <c r="AB8"/>
  <c r="AC8"/>
  <c r="AD8"/>
  <c r="AE8"/>
  <c r="AF8"/>
  <c r="AG8"/>
  <c r="AH8"/>
  <c r="AI8"/>
  <c r="AJ8"/>
  <c r="AK8"/>
  <c r="D8" l="1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</calcChain>
</file>

<file path=xl/sharedStrings.xml><?xml version="1.0" encoding="utf-8"?>
<sst xmlns="http://schemas.openxmlformats.org/spreadsheetml/2006/main" count="10" uniqueCount="10">
  <si>
    <t>FUENTE: Información remitida por las entidades.</t>
  </si>
  <si>
    <t>PROFUTURO en Liquidación</t>
  </si>
  <si>
    <t>AFP CRECER, S.A.</t>
  </si>
  <si>
    <t>AFP CONFIA, S.A.</t>
  </si>
  <si>
    <r>
      <t xml:space="preserve">TOTAL  </t>
    </r>
    <r>
      <rPr>
        <b/>
        <vertAlign val="superscript"/>
        <sz val="12"/>
        <rFont val="Calibri"/>
        <family val="2"/>
      </rPr>
      <t>1/</t>
    </r>
  </si>
  <si>
    <t>AFP</t>
  </si>
  <si>
    <t>Cuadro No. 8</t>
  </si>
  <si>
    <t xml:space="preserve">Sistema de Ahorro para Pensiones 
Recaudación acumulada de los fondos de pensiones por mes, según AFP </t>
  </si>
  <si>
    <r>
      <rPr>
        <b/>
        <vertAlign val="superscript"/>
        <sz val="9"/>
        <rFont val="Calibri"/>
        <family val="2"/>
      </rPr>
      <t>1/</t>
    </r>
    <r>
      <rPr>
        <b/>
        <sz val="9"/>
        <rFont val="Calibri"/>
        <family val="2"/>
      </rPr>
      <t xml:space="preserve">  No incluye  US$12.1 millones de cartera de afiliados a AFP Profuturo, liquidada, y que corresponden al remanente de distribución a las dos AFP existentes, conforme a Resoluciones No. A-AF-DO-317-2003 y A-AF-DO-318-2003, ambas de fecha 4 de diciembre de 2003, de la Superintendencia de Pensiones.</t>
    </r>
  </si>
  <si>
    <t xml:space="preserve">(acumulada a los meses de referencia, en miles de dólares, marzo de 2014)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</si>
</sst>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(* #,##0_);_(* \(#,##0\);_(* &quot;-&quot;??_);_(@_)"/>
    <numFmt numFmtId="166" formatCode="_([$€-2]* #,##0.00_);_([$€-2]* \(#,##0.00\);_([$€-2]* &quot;-&quot;??_)"/>
    <numFmt numFmtId="167" formatCode="_(&quot;¢&quot;* #,##0.00_);_(&quot;¢&quot;* \(#,##0.00\);_(&quot;¢&quot;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.5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name val="Calibri"/>
      <family val="2"/>
    </font>
    <font>
      <b/>
      <sz val="9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0"/>
      <color indexed="12"/>
      <name val="Arial"/>
      <family val="2"/>
    </font>
    <font>
      <b/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2"/>
      <color theme="4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D5E2E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4"/>
        </stop>
        <stop position="1">
          <color rgb="FF395E99"/>
        </stop>
      </gradient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90">
    <xf numFmtId="0" fontId="0" fillId="0" borderId="0"/>
    <xf numFmtId="0" fontId="2" fillId="0" borderId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Protection="0"/>
    <xf numFmtId="0" fontId="2" fillId="0" borderId="0"/>
    <xf numFmtId="166" fontId="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4" borderId="4" applyNumberFormat="0" applyProtection="0">
      <alignment horizontal="center" vertical="center" wrapText="1"/>
    </xf>
    <xf numFmtId="0" fontId="2" fillId="0" borderId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20" fillId="6" borderId="0" applyNumberFormat="0" applyBorder="0" applyAlignment="0" applyProtection="0"/>
    <xf numFmtId="0" fontId="21" fillId="23" borderId="5" applyNumberFormat="0" applyAlignment="0" applyProtection="0"/>
    <xf numFmtId="0" fontId="22" fillId="24" borderId="6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5" applyNumberFormat="0" applyAlignment="0" applyProtection="0"/>
    <xf numFmtId="0" fontId="29" fillId="0" borderId="10" applyNumberFormat="0" applyFill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25" borderId="11" applyNumberFormat="0" applyFont="0" applyAlignment="0" applyProtection="0"/>
    <xf numFmtId="0" fontId="30" fillId="23" borderId="1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55">
    <xf numFmtId="0" fontId="0" fillId="0" borderId="0" xfId="0"/>
    <xf numFmtId="0" fontId="3" fillId="2" borderId="0" xfId="1" applyFont="1" applyFill="1"/>
    <xf numFmtId="0" fontId="6" fillId="2" borderId="0" xfId="2" applyFont="1" applyFill="1" applyBorder="1" applyAlignment="1">
      <alignment vertical="center"/>
    </xf>
    <xf numFmtId="0" fontId="5" fillId="3" borderId="0" xfId="1" applyFont="1" applyFill="1" applyAlignment="1">
      <alignment vertical="center" wrapText="1"/>
    </xf>
    <xf numFmtId="0" fontId="13" fillId="3" borderId="3" xfId="2" applyFont="1" applyFill="1" applyBorder="1" applyAlignment="1"/>
    <xf numFmtId="0" fontId="10" fillId="3" borderId="2" xfId="1" applyFont="1" applyFill="1" applyBorder="1"/>
    <xf numFmtId="2" fontId="11" fillId="3" borderId="2" xfId="1" applyNumberFormat="1" applyFont="1" applyFill="1" applyBorder="1" applyAlignment="1">
      <alignment vertical="center"/>
    </xf>
    <xf numFmtId="165" fontId="11" fillId="3" borderId="2" xfId="4" applyNumberFormat="1" applyFont="1" applyFill="1" applyBorder="1" applyAlignment="1">
      <alignment horizontal="right" vertical="center"/>
    </xf>
    <xf numFmtId="165" fontId="10" fillId="3" borderId="2" xfId="5" applyNumberFormat="1" applyFont="1" applyFill="1" applyBorder="1"/>
    <xf numFmtId="0" fontId="10" fillId="3" borderId="2" xfId="1" applyFont="1" applyFill="1" applyBorder="1" applyAlignment="1">
      <alignment horizontal="left" indent="1"/>
    </xf>
    <xf numFmtId="165" fontId="10" fillId="3" borderId="2" xfId="4" applyNumberFormat="1" applyFont="1" applyFill="1" applyBorder="1" applyAlignment="1">
      <alignment horizontal="right"/>
    </xf>
    <xf numFmtId="165" fontId="10" fillId="3" borderId="2" xfId="3" applyNumberFormat="1" applyFont="1" applyFill="1" applyBorder="1" applyAlignment="1">
      <alignment horizontal="right"/>
    </xf>
    <xf numFmtId="165" fontId="10" fillId="3" borderId="2" xfId="3" quotePrefix="1" applyNumberFormat="1" applyFont="1" applyFill="1" applyBorder="1" applyAlignment="1">
      <alignment horizontal="right"/>
    </xf>
    <xf numFmtId="0" fontId="10" fillId="3" borderId="1" xfId="1" applyFont="1" applyFill="1" applyBorder="1"/>
    <xf numFmtId="0" fontId="4" fillId="3" borderId="0" xfId="1" applyFont="1" applyFill="1" applyBorder="1" applyAlignment="1">
      <alignment horizontal="left" vertical="center" wrapText="1"/>
    </xf>
    <xf numFmtId="0" fontId="3" fillId="3" borderId="0" xfId="1" applyFont="1" applyFill="1"/>
    <xf numFmtId="0" fontId="5" fillId="3" borderId="0" xfId="1" applyFont="1" applyFill="1" applyBorder="1" applyAlignment="1">
      <alignment horizontal="center" vertical="center"/>
    </xf>
    <xf numFmtId="0" fontId="3" fillId="3" borderId="0" xfId="1" applyFont="1" applyFill="1" applyBorder="1"/>
    <xf numFmtId="0" fontId="6" fillId="3" borderId="0" xfId="2" applyFont="1" applyFill="1" applyBorder="1" applyAlignment="1">
      <alignment vertical="center"/>
    </xf>
    <xf numFmtId="0" fontId="5" fillId="3" borderId="0" xfId="1" applyFont="1" applyFill="1" applyAlignment="1">
      <alignment horizontal="center" vertical="center" wrapText="1"/>
    </xf>
    <xf numFmtId="0" fontId="7" fillId="3" borderId="0" xfId="2" applyFont="1" applyFill="1" applyBorder="1" applyAlignment="1">
      <alignment horizontal="left" vertical="center" wrapText="1"/>
    </xf>
    <xf numFmtId="165" fontId="17" fillId="3" borderId="2" xfId="4" applyNumberFormat="1" applyFont="1" applyFill="1" applyBorder="1" applyAlignment="1">
      <alignment horizontal="right" vertical="center"/>
    </xf>
    <xf numFmtId="165" fontId="33" fillId="3" borderId="2" xfId="5" applyNumberFormat="1" applyFont="1" applyFill="1" applyBorder="1"/>
    <xf numFmtId="165" fontId="33" fillId="3" borderId="2" xfId="4" applyNumberFormat="1" applyFont="1" applyFill="1" applyBorder="1" applyAlignment="1">
      <alignment horizontal="right"/>
    </xf>
    <xf numFmtId="0" fontId="6" fillId="3" borderId="1" xfId="2" applyFont="1" applyFill="1" applyBorder="1" applyAlignment="1">
      <alignment vertical="center"/>
    </xf>
    <xf numFmtId="165" fontId="11" fillId="3" borderId="2" xfId="3" applyNumberFormat="1" applyFont="1" applyFill="1" applyBorder="1" applyAlignment="1">
      <alignment horizontal="right" vertical="center"/>
    </xf>
    <xf numFmtId="0" fontId="3" fillId="3" borderId="2" xfId="1" applyFont="1" applyFill="1" applyBorder="1"/>
    <xf numFmtId="165" fontId="10" fillId="3" borderId="2" xfId="4" applyNumberFormat="1" applyFont="1" applyFill="1" applyBorder="1" applyAlignment="1">
      <alignment horizontal="right" vertical="center"/>
    </xf>
    <xf numFmtId="0" fontId="13" fillId="3" borderId="0" xfId="2" applyFont="1" applyFill="1" applyBorder="1" applyAlignment="1"/>
    <xf numFmtId="0" fontId="3" fillId="3" borderId="0" xfId="2" applyFont="1" applyFill="1"/>
    <xf numFmtId="0" fontId="4" fillId="3" borderId="0" xfId="1" applyFont="1" applyFill="1" applyBorder="1" applyAlignment="1">
      <alignment horizontal="left" vertical="center"/>
    </xf>
    <xf numFmtId="0" fontId="3" fillId="3" borderId="0" xfId="6" applyFont="1" applyFill="1"/>
    <xf numFmtId="0" fontId="5" fillId="3" borderId="0" xfId="1" applyFont="1" applyFill="1" applyAlignment="1">
      <alignment horizontal="center" vertical="center" wrapText="1"/>
    </xf>
    <xf numFmtId="0" fontId="7" fillId="3" borderId="0" xfId="2" applyFont="1" applyFill="1" applyBorder="1" applyAlignment="1">
      <alignment horizontal="left" vertical="center" wrapText="1"/>
    </xf>
    <xf numFmtId="0" fontId="5" fillId="3" borderId="0" xfId="1" applyFont="1" applyFill="1" applyAlignment="1">
      <alignment horizontal="center"/>
    </xf>
    <xf numFmtId="0" fontId="9" fillId="3" borderId="13" xfId="1" applyFont="1" applyFill="1" applyBorder="1" applyAlignment="1">
      <alignment horizontal="justify" vertical="top" wrapText="1"/>
    </xf>
    <xf numFmtId="0" fontId="16" fillId="3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0" fontId="15" fillId="4" borderId="14" xfId="36" applyBorder="1">
      <alignment horizontal="center" vertical="center" wrapText="1"/>
    </xf>
    <xf numFmtId="17" fontId="15" fillId="4" borderId="14" xfId="36" applyNumberFormat="1" applyBorder="1">
      <alignment horizontal="center" vertical="center" wrapText="1"/>
    </xf>
    <xf numFmtId="17" fontId="15" fillId="4" borderId="14" xfId="36" quotePrefix="1" applyNumberFormat="1" applyBorder="1">
      <alignment horizontal="center" vertical="center" wrapText="1"/>
    </xf>
    <xf numFmtId="0" fontId="10" fillId="3" borderId="15" xfId="1" applyFont="1" applyFill="1" applyBorder="1"/>
    <xf numFmtId="0" fontId="11" fillId="3" borderId="15" xfId="1" applyFont="1" applyFill="1" applyBorder="1" applyAlignment="1">
      <alignment horizontal="center"/>
    </xf>
    <xf numFmtId="164" fontId="10" fillId="3" borderId="15" xfId="1" applyNumberFormat="1" applyFont="1" applyFill="1" applyBorder="1"/>
    <xf numFmtId="0" fontId="3" fillId="3" borderId="15" xfId="1" applyFont="1" applyFill="1" applyBorder="1"/>
    <xf numFmtId="165" fontId="17" fillId="3" borderId="2" xfId="3" applyNumberFormat="1" applyFont="1" applyFill="1" applyBorder="1" applyAlignment="1">
      <alignment horizontal="right" vertical="center"/>
    </xf>
    <xf numFmtId="165" fontId="10" fillId="3" borderId="2" xfId="3" applyNumberFormat="1" applyFont="1" applyFill="1" applyBorder="1"/>
    <xf numFmtId="165" fontId="10" fillId="3" borderId="2" xfId="1" applyNumberFormat="1" applyFont="1" applyFill="1" applyBorder="1"/>
    <xf numFmtId="165" fontId="33" fillId="3" borderId="2" xfId="1" applyNumberFormat="1" applyFont="1" applyFill="1" applyBorder="1"/>
    <xf numFmtId="0" fontId="33" fillId="3" borderId="2" xfId="1" applyFont="1" applyFill="1" applyBorder="1"/>
    <xf numFmtId="165" fontId="10" fillId="3" borderId="2" xfId="1" applyNumberFormat="1" applyFont="1" applyFill="1" applyBorder="1" applyAlignment="1">
      <alignment horizontal="right"/>
    </xf>
    <xf numFmtId="165" fontId="33" fillId="3" borderId="2" xfId="3" applyNumberFormat="1" applyFont="1" applyFill="1" applyBorder="1" applyAlignment="1">
      <alignment horizontal="right"/>
    </xf>
    <xf numFmtId="165" fontId="33" fillId="3" borderId="2" xfId="3" applyNumberFormat="1" applyFont="1" applyFill="1" applyBorder="1" applyAlignment="1">
      <alignment horizontal="right" vertical="center"/>
    </xf>
    <xf numFmtId="165" fontId="10" fillId="3" borderId="2" xfId="3" applyNumberFormat="1" applyFont="1" applyFill="1" applyBorder="1" applyAlignment="1">
      <alignment horizontal="right" vertical="center"/>
    </xf>
    <xf numFmtId="0" fontId="3" fillId="3" borderId="1" xfId="1" applyFont="1" applyFill="1" applyBorder="1"/>
  </cellXfs>
  <cellStyles count="90">
    <cellStyle name="20% - Accent1" xfId="38"/>
    <cellStyle name="20% - Accent2" xfId="39"/>
    <cellStyle name="20% - Accent3" xfId="40"/>
    <cellStyle name="20% - Accent4" xfId="41"/>
    <cellStyle name="20% - Accent5" xfId="42"/>
    <cellStyle name="20% - Accent6" xfId="43"/>
    <cellStyle name="40% - Accent1" xfId="44"/>
    <cellStyle name="40% - Accent2" xfId="45"/>
    <cellStyle name="40% - Accent3" xfId="46"/>
    <cellStyle name="40% - Accent4" xfId="47"/>
    <cellStyle name="40% - Accent5" xfId="48"/>
    <cellStyle name="40% - Accent6" xfId="49"/>
    <cellStyle name="60% - Accent1" xfId="50"/>
    <cellStyle name="60% - Accent2" xfId="51"/>
    <cellStyle name="60% - Accent3" xfId="52"/>
    <cellStyle name="60% - Accent4" xfId="53"/>
    <cellStyle name="60% - Accent5" xfId="54"/>
    <cellStyle name="60% - Accent6" xfId="55"/>
    <cellStyle name="Accent1" xfId="56"/>
    <cellStyle name="Accent2" xfId="57"/>
    <cellStyle name="Accent3" xfId="58"/>
    <cellStyle name="Accent4" xfId="59"/>
    <cellStyle name="Accent5" xfId="60"/>
    <cellStyle name="Accent6" xfId="61"/>
    <cellStyle name="Bad" xfId="62"/>
    <cellStyle name="Calculation" xfId="63"/>
    <cellStyle name="Check Cell" xfId="64"/>
    <cellStyle name="Comma 2" xfId="65"/>
    <cellStyle name="Comma 3" xfId="66"/>
    <cellStyle name="Comma 4" xfId="67"/>
    <cellStyle name="Cuadros SSF" xfId="36"/>
    <cellStyle name="Euro" xfId="7"/>
    <cellStyle name="Explanatory Text" xfId="68"/>
    <cellStyle name="Good" xfId="69"/>
    <cellStyle name="Heading 1" xfId="70"/>
    <cellStyle name="Heading 2" xfId="71"/>
    <cellStyle name="Heading 3" xfId="72"/>
    <cellStyle name="Heading 4" xfId="73"/>
    <cellStyle name="Hipervínculo 2" xfId="8"/>
    <cellStyle name="Input" xfId="74"/>
    <cellStyle name="Linked Cell" xfId="75"/>
    <cellStyle name="Millares 2" xfId="9"/>
    <cellStyle name="Millares 2 2" xfId="10"/>
    <cellStyle name="Millares 2 2 2" xfId="11"/>
    <cellStyle name="Millares 2 2 3" xfId="4"/>
    <cellStyle name="Millares 2 3" xfId="3"/>
    <cellStyle name="Millares 3" xfId="12"/>
    <cellStyle name="Moneda 2" xfId="13"/>
    <cellStyle name="Normal" xfId="0" builtinId="0"/>
    <cellStyle name="Normal 10" xfId="76"/>
    <cellStyle name="Normal 11" xfId="77"/>
    <cellStyle name="Normal 12" xfId="78"/>
    <cellStyle name="Normal 13" xfId="79"/>
    <cellStyle name="Normal 14" xfId="80"/>
    <cellStyle name="Normal 2" xfId="14"/>
    <cellStyle name="Normal 2 2" xfId="15"/>
    <cellStyle name="Normal 2 2 2" xfId="2"/>
    <cellStyle name="Normal 2 3" xfId="16"/>
    <cellStyle name="Normal 2 4" xfId="17"/>
    <cellStyle name="Normal 3" xfId="18"/>
    <cellStyle name="Normal 3 2" xfId="19"/>
    <cellStyle name="Normal 3 2 2" xfId="20"/>
    <cellStyle name="Normal 3 3" xfId="21"/>
    <cellStyle name="Normal 3 4" xfId="22"/>
    <cellStyle name="Normal 3 5" xfId="23"/>
    <cellStyle name="Normal 4" xfId="24"/>
    <cellStyle name="Normal 4 2" xfId="25"/>
    <cellStyle name="Normal 4 3" xfId="26"/>
    <cellStyle name="Normal 5" xfId="27"/>
    <cellStyle name="Normal 6" xfId="28"/>
    <cellStyle name="Normal 7" xfId="37"/>
    <cellStyle name="Normal 8" xfId="81"/>
    <cellStyle name="Normal 9" xfId="82"/>
    <cellStyle name="Normal_Cuadros finales recaudacion , inversion 2" xfId="6"/>
    <cellStyle name="Normal_Cuadros_Yorkeripwer 2 2 2" xfId="5"/>
    <cellStyle name="Normal_Cuadros_Yorkeripwer 2 3" xfId="1"/>
    <cellStyle name="Note" xfId="83"/>
    <cellStyle name="Output" xfId="84"/>
    <cellStyle name="Percent 2" xfId="85"/>
    <cellStyle name="Percent 3" xfId="86"/>
    <cellStyle name="Percent 4" xfId="87"/>
    <cellStyle name="Porcentual 2" xfId="29"/>
    <cellStyle name="Porcentual 2 2" xfId="30"/>
    <cellStyle name="Porcentual 3" xfId="31"/>
    <cellStyle name="Porcentual 4" xfId="32"/>
    <cellStyle name="Porcentual 4 2" xfId="33"/>
    <cellStyle name="Porcentual 4 3" xfId="34"/>
    <cellStyle name="Porcentual 5" xfId="35"/>
    <cellStyle name="Title" xfId="88"/>
    <cellStyle name="Warning Text" xfId="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9. SAP: Recaudación Acumulada de los Fondos de Pensiones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spPr>
            <a:pattFill prst="pct5">
              <a:fgClr>
                <a:srgbClr val="CCFF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Width val="100"/>
        <c:axId val="76851456"/>
        <c:axId val="77266944"/>
      </c:barChart>
      <c:catAx>
        <c:axId val="768514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266944"/>
        <c:crosses val="autoZero"/>
        <c:auto val="1"/>
        <c:lblAlgn val="ctr"/>
        <c:lblOffset val="100"/>
        <c:tickMarkSkip val="1"/>
      </c:catAx>
      <c:valAx>
        <c:axId val="77266944"/>
        <c:scaling>
          <c:orientation val="minMax"/>
        </c:scaling>
        <c:axPos val="l"/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6851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10. SAP: Participación de la Recaudación Acumulada de los Fondos de Pensiones, diciembre 2001</a:t>
            </a:r>
          </a:p>
        </c:rich>
      </c:tx>
      <c:spPr>
        <a:noFill/>
        <a:ln w="25400">
          <a:noFill/>
        </a:ln>
      </c:spPr>
    </c:title>
    <c:view3D>
      <c:perspective val="0"/>
    </c:view3D>
    <c:plotArea>
      <c:layout/>
      <c:pie3D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explosion val="12"/>
          <c:dLbls>
            <c:dLbl>
              <c:idx val="0"/>
              <c:dLblPos val="bestFit"/>
              <c:showPercent val="1"/>
            </c:dLbl>
            <c:dLbl>
              <c:idx val="1"/>
              <c:dLblPos val="bestFit"/>
              <c:showPercent val="1"/>
            </c:dLbl>
            <c:dLbl>
              <c:idx val="2"/>
              <c:dLblPos val="bestFit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3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ES"/>
              </a:p>
            </c:txPr>
            <c:showPercent val="1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</c:pie3D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45" b="1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ES"/>
  <c:chart>
    <c:plotArea>
      <c:layout/>
      <c:barChart>
        <c:barDir val="col"/>
        <c:grouping val="clustered"/>
        <c:axId val="77310592"/>
        <c:axId val="77328768"/>
      </c:barChart>
      <c:catAx>
        <c:axId val="77310592"/>
        <c:scaling>
          <c:orientation val="minMax"/>
        </c:scaling>
        <c:axPos val="b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7328768"/>
        <c:crosses val="autoZero"/>
        <c:auto val="1"/>
        <c:lblAlgn val="ctr"/>
        <c:lblOffset val="100"/>
        <c:tickMarkSkip val="1"/>
      </c:catAx>
      <c:valAx>
        <c:axId val="773287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7310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17</xdr:row>
      <xdr:rowOff>0</xdr:rowOff>
    </xdr:from>
    <xdr:to>
      <xdr:col>19</xdr:col>
      <xdr:colOff>171450</xdr:colOff>
      <xdr:row>17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17</xdr:row>
      <xdr:rowOff>0</xdr:rowOff>
    </xdr:from>
    <xdr:to>
      <xdr:col>23</xdr:col>
      <xdr:colOff>152400</xdr:colOff>
      <xdr:row>17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17</xdr:row>
      <xdr:rowOff>0</xdr:rowOff>
    </xdr:from>
    <xdr:to>
      <xdr:col>20</xdr:col>
      <xdr:colOff>0</xdr:colOff>
      <xdr:row>17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DZ24"/>
  <sheetViews>
    <sheetView showGridLines="0" tabSelected="1" zoomScaleNormal="100" zoomScaleSheetLayoutView="100" workbookViewId="0">
      <selection activeCell="A3" sqref="A3:CN3"/>
    </sheetView>
  </sheetViews>
  <sheetFormatPr baseColWidth="10" defaultRowHeight="12.75"/>
  <cols>
    <col min="1" max="1" width="19.5703125" style="15" customWidth="1"/>
    <col min="2" max="63" width="11.42578125" style="15" hidden="1" customWidth="1"/>
    <col min="64" max="64" width="11.42578125" style="15" customWidth="1"/>
    <col min="65" max="66" width="11.42578125" style="15" hidden="1" customWidth="1"/>
    <col min="67" max="67" width="11.42578125" style="15" customWidth="1"/>
    <col min="68" max="74" width="11.42578125" style="15" hidden="1" customWidth="1"/>
    <col min="75" max="75" width="14.28515625" style="15" hidden="1" customWidth="1"/>
    <col min="76" max="76" width="11.42578125" style="15" hidden="1" customWidth="1"/>
    <col min="77" max="77" width="11.42578125" style="15" customWidth="1"/>
    <col min="78" max="79" width="11.42578125" style="15" hidden="1" customWidth="1"/>
    <col min="80" max="80" width="12.28515625" style="15" customWidth="1"/>
    <col min="81" max="84" width="11.42578125" style="15" hidden="1" customWidth="1"/>
    <col min="85" max="88" width="11.42578125" style="15" customWidth="1"/>
    <col min="89" max="89" width="13.42578125" style="15" customWidth="1"/>
    <col min="90" max="91" width="0" style="15" hidden="1" customWidth="1"/>
    <col min="92" max="92" width="13.7109375" style="15" customWidth="1"/>
    <col min="93" max="16384" width="11.42578125" style="15"/>
  </cols>
  <sheetData>
    <row r="1" spans="1:130" ht="13.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19"/>
      <c r="CL1" s="1"/>
      <c r="CM1" s="1"/>
    </row>
    <row r="2" spans="1:130" ht="20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J2" s="28"/>
      <c r="CK2" s="17"/>
      <c r="CL2" s="1"/>
      <c r="CM2" s="1"/>
      <c r="CN2" s="4" t="s">
        <v>6</v>
      </c>
    </row>
    <row r="3" spans="1:130" ht="54" customHeight="1">
      <c r="A3" s="36" t="s">
        <v>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</row>
    <row r="4" spans="1:130" s="31" customFormat="1" ht="21" customHeight="1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</row>
    <row r="5" spans="1:130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CL5" s="1"/>
      <c r="CM5" s="1"/>
    </row>
    <row r="6" spans="1:130" ht="37.5" customHeight="1">
      <c r="A6" s="38" t="s">
        <v>5</v>
      </c>
      <c r="B6" s="39">
        <v>37956</v>
      </c>
      <c r="C6" s="39">
        <v>37956</v>
      </c>
      <c r="D6" s="39">
        <v>38322</v>
      </c>
      <c r="E6" s="39">
        <v>38353</v>
      </c>
      <c r="F6" s="39">
        <v>38384</v>
      </c>
      <c r="G6" s="39">
        <v>38412</v>
      </c>
      <c r="H6" s="39">
        <v>38443</v>
      </c>
      <c r="I6" s="39">
        <v>38473</v>
      </c>
      <c r="J6" s="39">
        <v>38504</v>
      </c>
      <c r="K6" s="39">
        <v>38534</v>
      </c>
      <c r="L6" s="39">
        <v>38565</v>
      </c>
      <c r="M6" s="39">
        <v>38596</v>
      </c>
      <c r="N6" s="39">
        <v>38626</v>
      </c>
      <c r="O6" s="39">
        <v>38657</v>
      </c>
      <c r="P6" s="39">
        <v>38718</v>
      </c>
      <c r="Q6" s="39">
        <v>38749</v>
      </c>
      <c r="R6" s="39">
        <v>38777</v>
      </c>
      <c r="S6" s="39">
        <v>38808</v>
      </c>
      <c r="T6" s="39">
        <v>38838</v>
      </c>
      <c r="U6" s="39">
        <v>38961</v>
      </c>
      <c r="V6" s="39">
        <v>38899</v>
      </c>
      <c r="W6" s="39">
        <v>38930</v>
      </c>
      <c r="X6" s="39">
        <v>38961</v>
      </c>
      <c r="Y6" s="39">
        <v>38991</v>
      </c>
      <c r="Z6" s="39">
        <v>39022</v>
      </c>
      <c r="AA6" s="39">
        <v>39083</v>
      </c>
      <c r="AB6" s="39">
        <v>39114</v>
      </c>
      <c r="AC6" s="39">
        <v>39142</v>
      </c>
      <c r="AD6" s="39">
        <v>39173</v>
      </c>
      <c r="AE6" s="39">
        <v>39203</v>
      </c>
      <c r="AF6" s="39">
        <v>39326</v>
      </c>
      <c r="AG6" s="39">
        <v>39264</v>
      </c>
      <c r="AH6" s="39">
        <v>39295</v>
      </c>
      <c r="AI6" s="39">
        <v>39326</v>
      </c>
      <c r="AJ6" s="39">
        <v>39356</v>
      </c>
      <c r="AK6" s="39">
        <v>39387</v>
      </c>
      <c r="AL6" s="40">
        <v>39417</v>
      </c>
      <c r="AM6" s="39">
        <v>39448</v>
      </c>
      <c r="AN6" s="39">
        <v>39479</v>
      </c>
      <c r="AO6" s="39">
        <v>39508</v>
      </c>
      <c r="AP6" s="39">
        <v>39539</v>
      </c>
      <c r="AQ6" s="39">
        <v>39569</v>
      </c>
      <c r="AR6" s="39">
        <v>39692</v>
      </c>
      <c r="AS6" s="39">
        <v>39630</v>
      </c>
      <c r="AT6" s="39">
        <v>39661</v>
      </c>
      <c r="AU6" s="39">
        <v>39692</v>
      </c>
      <c r="AV6" s="39">
        <v>39722</v>
      </c>
      <c r="AW6" s="39">
        <v>39753</v>
      </c>
      <c r="AX6" s="39">
        <v>39692</v>
      </c>
      <c r="AY6" s="39">
        <v>39783</v>
      </c>
      <c r="AZ6" s="39">
        <v>39814</v>
      </c>
      <c r="BA6" s="39">
        <v>39845</v>
      </c>
      <c r="BB6" s="39">
        <v>39873</v>
      </c>
      <c r="BC6" s="39">
        <v>39904</v>
      </c>
      <c r="BD6" s="39">
        <v>39934</v>
      </c>
      <c r="BE6" s="39">
        <v>40057</v>
      </c>
      <c r="BF6" s="39">
        <v>39995</v>
      </c>
      <c r="BG6" s="39">
        <v>40026</v>
      </c>
      <c r="BH6" s="39">
        <v>40057</v>
      </c>
      <c r="BI6" s="39">
        <v>40087</v>
      </c>
      <c r="BJ6" s="39">
        <v>40118</v>
      </c>
      <c r="BK6" s="39">
        <v>40057</v>
      </c>
      <c r="BL6" s="39">
        <v>40148</v>
      </c>
      <c r="BM6" s="39">
        <v>40179</v>
      </c>
      <c r="BN6" s="39">
        <v>40210</v>
      </c>
      <c r="BO6" s="39">
        <v>40238</v>
      </c>
      <c r="BP6" s="39">
        <v>40269</v>
      </c>
      <c r="BQ6" s="39">
        <v>40299</v>
      </c>
      <c r="BR6" s="39">
        <v>40422</v>
      </c>
      <c r="BS6" s="39">
        <v>40360</v>
      </c>
      <c r="BT6" s="39">
        <v>40391</v>
      </c>
      <c r="BU6" s="39">
        <v>40422</v>
      </c>
      <c r="BV6" s="39">
        <v>40452</v>
      </c>
      <c r="BW6" s="39">
        <v>40483</v>
      </c>
      <c r="BX6" s="39">
        <v>40422</v>
      </c>
      <c r="BY6" s="39">
        <v>40513</v>
      </c>
      <c r="BZ6" s="39">
        <v>40544</v>
      </c>
      <c r="CA6" s="39">
        <v>40575</v>
      </c>
      <c r="CB6" s="39">
        <v>40603</v>
      </c>
      <c r="CC6" s="39">
        <v>40634</v>
      </c>
      <c r="CD6" s="39">
        <v>40664</v>
      </c>
      <c r="CE6" s="39">
        <v>40787</v>
      </c>
      <c r="CF6" s="39">
        <v>40787</v>
      </c>
      <c r="CG6" s="39">
        <v>40878</v>
      </c>
      <c r="CH6" s="39">
        <v>40969</v>
      </c>
      <c r="CI6" s="39">
        <v>41244</v>
      </c>
      <c r="CJ6" s="39">
        <v>41334</v>
      </c>
      <c r="CK6" s="39">
        <v>41609</v>
      </c>
      <c r="CL6" s="39">
        <v>41640</v>
      </c>
      <c r="CM6" s="39">
        <v>41671</v>
      </c>
      <c r="CN6" s="39">
        <v>41699</v>
      </c>
    </row>
    <row r="7" spans="1:130" ht="12.75" customHeight="1">
      <c r="A7" s="41"/>
      <c r="B7" s="41"/>
      <c r="C7" s="42"/>
      <c r="D7" s="41"/>
      <c r="E7" s="41"/>
      <c r="F7" s="42"/>
      <c r="G7" s="41"/>
      <c r="H7" s="41"/>
      <c r="I7" s="41"/>
      <c r="J7" s="41"/>
      <c r="K7" s="41"/>
      <c r="L7" s="41"/>
      <c r="M7" s="41"/>
      <c r="N7" s="41"/>
      <c r="O7" s="41"/>
      <c r="P7" s="41"/>
      <c r="Q7" s="42"/>
      <c r="R7" s="42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3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4"/>
      <c r="CJ7" s="44"/>
      <c r="CK7" s="44"/>
      <c r="CL7" s="44"/>
      <c r="CM7" s="44"/>
      <c r="CN7" s="44"/>
    </row>
    <row r="8" spans="1:130" ht="21.75" customHeight="1">
      <c r="A8" s="6" t="s">
        <v>4</v>
      </c>
      <c r="B8" s="25">
        <v>1409014</v>
      </c>
      <c r="C8" s="25">
        <v>1409013.23508</v>
      </c>
      <c r="D8" s="25">
        <f t="shared" ref="D8:BK8" si="0">+D10+D11+D12</f>
        <v>1741546</v>
      </c>
      <c r="E8" s="25">
        <f t="shared" si="0"/>
        <v>1769870</v>
      </c>
      <c r="F8" s="25">
        <f t="shared" si="0"/>
        <v>1795987</v>
      </c>
      <c r="G8" s="25">
        <f t="shared" si="0"/>
        <v>1826940</v>
      </c>
      <c r="H8" s="25">
        <f t="shared" si="0"/>
        <v>1856243</v>
      </c>
      <c r="I8" s="25">
        <f t="shared" si="0"/>
        <v>1885401</v>
      </c>
      <c r="J8" s="25">
        <f t="shared" si="0"/>
        <v>1913744</v>
      </c>
      <c r="K8" s="25">
        <f t="shared" si="0"/>
        <v>1944243.86466</v>
      </c>
      <c r="L8" s="25">
        <f t="shared" si="0"/>
        <v>1973350.2870499999</v>
      </c>
      <c r="M8" s="25">
        <f t="shared" si="0"/>
        <v>2002674.9486200002</v>
      </c>
      <c r="N8" s="25">
        <f t="shared" si="0"/>
        <v>2032643</v>
      </c>
      <c r="O8" s="25">
        <f t="shared" si="0"/>
        <v>2062616</v>
      </c>
      <c r="P8" s="25">
        <f t="shared" si="0"/>
        <v>2124171.6707100002</v>
      </c>
      <c r="Q8" s="25">
        <f t="shared" si="0"/>
        <v>2155225.7975800005</v>
      </c>
      <c r="R8" s="25">
        <f t="shared" si="0"/>
        <v>2187196.0024400004</v>
      </c>
      <c r="S8" s="25">
        <f t="shared" si="0"/>
        <v>2217393.8834200003</v>
      </c>
      <c r="T8" s="25">
        <f t="shared" si="0"/>
        <v>2250938.1909000003</v>
      </c>
      <c r="U8" s="7">
        <f t="shared" si="0"/>
        <v>2382197.7203000002</v>
      </c>
      <c r="V8" s="25">
        <f t="shared" si="0"/>
        <v>2315675.45609</v>
      </c>
      <c r="W8" s="25">
        <f t="shared" si="0"/>
        <v>2348755.3989200001</v>
      </c>
      <c r="X8" s="25">
        <f t="shared" si="0"/>
        <v>2382197.7203000002</v>
      </c>
      <c r="Y8" s="25">
        <f t="shared" si="0"/>
        <v>2415721.5454299999</v>
      </c>
      <c r="Z8" s="25">
        <f t="shared" si="0"/>
        <v>2450047.6694300002</v>
      </c>
      <c r="AA8" s="25">
        <f t="shared" si="0"/>
        <v>2518152.1884100004</v>
      </c>
      <c r="AB8" s="25">
        <f t="shared" si="0"/>
        <v>2551957.3012800002</v>
      </c>
      <c r="AC8" s="25">
        <f t="shared" si="0"/>
        <v>2588248.1858700002</v>
      </c>
      <c r="AD8" s="25">
        <f t="shared" si="0"/>
        <v>2620227.4078300004</v>
      </c>
      <c r="AE8" s="25">
        <f t="shared" si="0"/>
        <v>2656863.62879</v>
      </c>
      <c r="AF8" s="25">
        <f t="shared" si="0"/>
        <v>2800234.91677</v>
      </c>
      <c r="AG8" s="25">
        <f t="shared" si="0"/>
        <v>2727668.5227200002</v>
      </c>
      <c r="AH8" s="25">
        <f t="shared" si="0"/>
        <v>2764740.4746500002</v>
      </c>
      <c r="AI8" s="25">
        <f t="shared" si="0"/>
        <v>2800234.91677</v>
      </c>
      <c r="AJ8" s="25">
        <f t="shared" si="0"/>
        <v>2837258.8747</v>
      </c>
      <c r="AK8" s="25">
        <f t="shared" si="0"/>
        <v>2874339.3487500004</v>
      </c>
      <c r="AL8" s="45" t="e">
        <f>SUM(AL10:AL11)</f>
        <v>#REF!</v>
      </c>
      <c r="AM8" s="45">
        <f t="shared" si="0"/>
        <v>2936516.6699000001</v>
      </c>
      <c r="AN8" s="45">
        <f t="shared" si="0"/>
        <v>2974673.06489</v>
      </c>
      <c r="AO8" s="45">
        <f t="shared" si="0"/>
        <v>3011346.5215499997</v>
      </c>
      <c r="AP8" s="45">
        <f t="shared" si="0"/>
        <v>3062234.6210600003</v>
      </c>
      <c r="AQ8" s="45">
        <f t="shared" si="0"/>
        <v>3100996.1297800005</v>
      </c>
      <c r="AR8" s="45">
        <f t="shared" si="0"/>
        <v>3257297.2864600001</v>
      </c>
      <c r="AS8" s="45">
        <f t="shared" si="0"/>
        <v>3178435.1715199999</v>
      </c>
      <c r="AT8" s="45">
        <f t="shared" si="0"/>
        <v>3216937.5633800002</v>
      </c>
      <c r="AU8" s="45">
        <f t="shared" si="0"/>
        <v>3257297.2864600001</v>
      </c>
      <c r="AV8" s="45">
        <f t="shared" si="0"/>
        <v>3276686.2584799998</v>
      </c>
      <c r="AW8" s="45">
        <f t="shared" si="0"/>
        <v>3335929.9360000002</v>
      </c>
      <c r="AX8" s="45" t="e">
        <f t="shared" si="0"/>
        <v>#REF!</v>
      </c>
      <c r="AY8" s="45" t="e">
        <f>SUM(AY10:AY11)</f>
        <v>#REF!</v>
      </c>
      <c r="AZ8" s="45">
        <f t="shared" si="0"/>
        <v>3402276</v>
      </c>
      <c r="BA8" s="45">
        <f t="shared" si="0"/>
        <v>3441430.2590000001</v>
      </c>
      <c r="BB8" s="45">
        <f t="shared" si="0"/>
        <v>3483331.1902700001</v>
      </c>
      <c r="BC8" s="45">
        <f t="shared" si="0"/>
        <v>3521771.9252499999</v>
      </c>
      <c r="BD8" s="45">
        <f t="shared" si="0"/>
        <v>3562059.8467000001</v>
      </c>
      <c r="BE8" s="45">
        <f t="shared" si="0"/>
        <v>3719033.8698300002</v>
      </c>
      <c r="BF8" s="45">
        <f t="shared" si="0"/>
        <v>3641330.5065299999</v>
      </c>
      <c r="BG8" s="45">
        <f t="shared" si="0"/>
        <v>3679039.9998500003</v>
      </c>
      <c r="BH8" s="45">
        <f t="shared" si="0"/>
        <v>3719033.8698300002</v>
      </c>
      <c r="BI8" s="45">
        <f t="shared" si="0"/>
        <v>0</v>
      </c>
      <c r="BJ8" s="45">
        <f t="shared" si="0"/>
        <v>0</v>
      </c>
      <c r="BK8" s="45" t="e">
        <f t="shared" si="0"/>
        <v>#REF!</v>
      </c>
      <c r="BL8" s="25">
        <v>3838321.0817799997</v>
      </c>
      <c r="BM8" s="25">
        <v>3878475.69025</v>
      </c>
      <c r="BN8" s="25">
        <v>3918982.2890599999</v>
      </c>
      <c r="BO8" s="25">
        <v>3960085.0746499998</v>
      </c>
      <c r="BP8" s="25">
        <v>0</v>
      </c>
      <c r="BQ8" s="25">
        <v>0</v>
      </c>
      <c r="BR8" s="25">
        <v>4208817.2623000005</v>
      </c>
      <c r="BS8" s="25">
        <v>4125528.7527600001</v>
      </c>
      <c r="BT8" s="25">
        <v>4166096.24156</v>
      </c>
      <c r="BU8" s="25">
        <v>4208817.2623000005</v>
      </c>
      <c r="BV8" s="25">
        <v>0</v>
      </c>
      <c r="BW8" s="25">
        <v>0</v>
      </c>
      <c r="BX8" s="25">
        <v>4208817.2621799996</v>
      </c>
      <c r="BY8" s="25">
        <v>4336246.0513800001</v>
      </c>
      <c r="BZ8" s="25">
        <v>0</v>
      </c>
      <c r="CA8" s="25">
        <v>0</v>
      </c>
      <c r="CB8" s="25">
        <v>4465897.7134199999</v>
      </c>
      <c r="CC8" s="25">
        <v>0</v>
      </c>
      <c r="CD8" s="25">
        <v>0</v>
      </c>
      <c r="CE8" s="25">
        <v>4737927.5086011402</v>
      </c>
      <c r="CF8" s="25">
        <v>4737927.5084799994</v>
      </c>
      <c r="CG8" s="25">
        <v>4875259.0514100008</v>
      </c>
      <c r="CH8" s="25">
        <v>5010164.407850001</v>
      </c>
      <c r="CI8" s="25">
        <v>5445009.5882900003</v>
      </c>
      <c r="CJ8" s="25">
        <v>5595307.6319600008</v>
      </c>
      <c r="CK8" s="25">
        <v>6060277.1138111427</v>
      </c>
      <c r="CL8" s="25">
        <v>6115022.6474111415</v>
      </c>
      <c r="CM8" s="25">
        <v>6168460.6469011428</v>
      </c>
      <c r="CN8" s="25">
        <v>6221961.2380311415</v>
      </c>
    </row>
    <row r="9" spans="1:130" ht="8.25" customHeight="1">
      <c r="A9" s="6"/>
      <c r="B9" s="11"/>
      <c r="C9" s="11"/>
      <c r="D9" s="46"/>
      <c r="E9" s="46"/>
      <c r="F9" s="11"/>
      <c r="G9" s="25"/>
      <c r="H9" s="46"/>
      <c r="I9" s="46"/>
      <c r="J9" s="46"/>
      <c r="K9" s="46"/>
      <c r="L9" s="46"/>
      <c r="M9" s="46"/>
      <c r="N9" s="46"/>
      <c r="O9" s="46"/>
      <c r="P9" s="11"/>
      <c r="Q9" s="11"/>
      <c r="R9" s="11"/>
      <c r="S9" s="46"/>
      <c r="T9" s="46"/>
      <c r="U9" s="8"/>
      <c r="V9" s="47"/>
      <c r="W9" s="47"/>
      <c r="X9" s="47"/>
      <c r="Y9" s="47"/>
      <c r="Z9" s="47"/>
      <c r="AA9" s="47"/>
      <c r="AB9" s="47"/>
      <c r="AC9" s="47"/>
      <c r="AD9" s="47"/>
      <c r="AE9" s="47"/>
      <c r="AF9" s="8"/>
      <c r="AG9" s="47"/>
      <c r="AH9" s="47"/>
      <c r="AI9" s="47"/>
      <c r="AJ9" s="47"/>
      <c r="AK9" s="47"/>
      <c r="AL9" s="48"/>
      <c r="AM9" s="48"/>
      <c r="AN9" s="48"/>
      <c r="AO9" s="48"/>
      <c r="AP9" s="48"/>
      <c r="AQ9" s="48"/>
      <c r="AR9" s="22"/>
      <c r="AS9" s="48"/>
      <c r="AT9" s="48"/>
      <c r="AU9" s="48"/>
      <c r="AV9" s="49"/>
      <c r="AW9" s="49"/>
      <c r="AX9" s="49"/>
      <c r="AY9" s="45"/>
      <c r="AZ9" s="45"/>
      <c r="BA9" s="45"/>
      <c r="BB9" s="45"/>
      <c r="BC9" s="45"/>
      <c r="BD9" s="45"/>
      <c r="BE9" s="21"/>
      <c r="BF9" s="45"/>
      <c r="BG9" s="45"/>
      <c r="BH9" s="45"/>
      <c r="BI9" s="45"/>
      <c r="BJ9" s="45"/>
      <c r="BK9" s="45"/>
      <c r="BL9" s="25"/>
      <c r="BM9" s="25"/>
      <c r="BN9" s="25"/>
      <c r="BO9" s="25"/>
      <c r="BP9" s="5"/>
      <c r="BQ9" s="5"/>
      <c r="BR9" s="7"/>
      <c r="BS9" s="25"/>
      <c r="BT9" s="25"/>
      <c r="BU9" s="25"/>
      <c r="BV9" s="5"/>
      <c r="BW9" s="5"/>
      <c r="BX9" s="5"/>
      <c r="BY9" s="25"/>
      <c r="BZ9" s="5"/>
      <c r="CA9" s="5"/>
      <c r="CB9" s="25"/>
      <c r="CC9" s="5"/>
      <c r="CD9" s="5"/>
      <c r="CE9" s="25"/>
      <c r="CF9" s="25"/>
      <c r="CG9" s="25"/>
      <c r="CH9" s="25"/>
      <c r="CI9" s="25"/>
      <c r="CJ9" s="26"/>
      <c r="CK9" s="26"/>
      <c r="CL9" s="26"/>
      <c r="CM9" s="26"/>
      <c r="CN9" s="26"/>
    </row>
    <row r="10" spans="1:130" ht="19.5" customHeight="1">
      <c r="A10" s="9" t="s">
        <v>3</v>
      </c>
      <c r="B10" s="11">
        <v>696419</v>
      </c>
      <c r="C10" s="11">
        <v>696418.76424000005</v>
      </c>
      <c r="D10" s="46">
        <v>866556</v>
      </c>
      <c r="E10" s="46">
        <v>881054</v>
      </c>
      <c r="F10" s="11">
        <v>894337</v>
      </c>
      <c r="G10" s="11">
        <v>910763</v>
      </c>
      <c r="H10" s="11">
        <v>926198</v>
      </c>
      <c r="I10" s="11">
        <v>941581</v>
      </c>
      <c r="J10" s="11">
        <v>956482</v>
      </c>
      <c r="K10" s="50">
        <v>972919.47959</v>
      </c>
      <c r="L10" s="50">
        <v>988357.71597999998</v>
      </c>
      <c r="M10" s="50">
        <v>1003962.33987</v>
      </c>
      <c r="N10" s="50">
        <v>1019956</v>
      </c>
      <c r="O10" s="50">
        <v>1035848</v>
      </c>
      <c r="P10" s="11">
        <v>1068177.08617</v>
      </c>
      <c r="Q10" s="11">
        <v>1084577.99331</v>
      </c>
      <c r="R10" s="11">
        <v>1101742.15555</v>
      </c>
      <c r="S10" s="11">
        <v>1117422.0766400001</v>
      </c>
      <c r="T10" s="11">
        <v>1135179.76242</v>
      </c>
      <c r="U10" s="10">
        <v>1204736.0590900001</v>
      </c>
      <c r="V10" s="11">
        <v>1169395.64222</v>
      </c>
      <c r="W10" s="11">
        <v>1186999.35895</v>
      </c>
      <c r="X10" s="11">
        <v>1204736.0590900001</v>
      </c>
      <c r="Y10" s="11">
        <v>1222310.4609999999</v>
      </c>
      <c r="Z10" s="11">
        <v>1240382.53202</v>
      </c>
      <c r="AA10" s="11">
        <v>1276070.1731400001</v>
      </c>
      <c r="AB10" s="11">
        <v>1293679.22646</v>
      </c>
      <c r="AC10" s="11">
        <v>1312878.74175</v>
      </c>
      <c r="AD10" s="11">
        <v>1329584.16949</v>
      </c>
      <c r="AE10" s="11">
        <v>1348779.7830099999</v>
      </c>
      <c r="AF10" s="10">
        <v>1423815.9134899999</v>
      </c>
      <c r="AG10" s="11">
        <v>1385699.4408</v>
      </c>
      <c r="AH10" s="11">
        <v>1405218.0784</v>
      </c>
      <c r="AI10" s="11">
        <v>1423815.9134899999</v>
      </c>
      <c r="AJ10" s="11">
        <v>1443174.2007899999</v>
      </c>
      <c r="AK10" s="11">
        <v>1462534.80706</v>
      </c>
      <c r="AL10" s="51" t="e">
        <f>SUMIF(Meses,AL6,CONFIA)/1000</f>
        <v>#REF!</v>
      </c>
      <c r="AM10" s="51">
        <v>1501203.64271</v>
      </c>
      <c r="AN10" s="51">
        <v>1521185.33931</v>
      </c>
      <c r="AO10" s="51">
        <v>1540388.11717</v>
      </c>
      <c r="AP10" s="51">
        <v>1560680.8418399999</v>
      </c>
      <c r="AQ10" s="51">
        <v>1581141.1853700001</v>
      </c>
      <c r="AR10" s="23">
        <v>1663315.95728</v>
      </c>
      <c r="AS10" s="51">
        <v>1621690.48273</v>
      </c>
      <c r="AT10" s="51">
        <v>1642045.7243600001</v>
      </c>
      <c r="AU10" s="51">
        <v>1663315.95728</v>
      </c>
      <c r="AV10" s="51">
        <v>1664153.18411</v>
      </c>
      <c r="AW10" s="51">
        <v>1704908.30911</v>
      </c>
      <c r="AX10" s="51" t="e">
        <f>SUMIF(Meses,AX6,CONFIA)/1000</f>
        <v>#REF!</v>
      </c>
      <c r="AY10" s="51" t="e">
        <f>SUMIF(Meses,AY6,CONFIA)/1000</f>
        <v>#REF!</v>
      </c>
      <c r="AZ10" s="51">
        <v>1746357</v>
      </c>
      <c r="BA10" s="51">
        <v>1766916.2590000001</v>
      </c>
      <c r="BB10" s="51">
        <v>1789460.2437499999</v>
      </c>
      <c r="BC10" s="52">
        <v>1809675.16346</v>
      </c>
      <c r="BD10" s="52">
        <v>1831019.93986</v>
      </c>
      <c r="BE10" s="23">
        <v>1914295.6966500001</v>
      </c>
      <c r="BF10" s="51">
        <v>1873260.9200200001</v>
      </c>
      <c r="BG10" s="51">
        <v>1892902.93866</v>
      </c>
      <c r="BH10" s="51">
        <v>1914295.6966500001</v>
      </c>
      <c r="BI10" s="52"/>
      <c r="BJ10" s="52"/>
      <c r="BK10" s="51" t="e">
        <f>SUMIF(Meses,BK6,CONFIA)/1000</f>
        <v>#REF!</v>
      </c>
      <c r="BL10" s="11">
        <v>1977489.8606599998</v>
      </c>
      <c r="BM10" s="53">
        <v>1998657.5892</v>
      </c>
      <c r="BN10" s="53">
        <v>2020087.4012</v>
      </c>
      <c r="BO10" s="11">
        <v>2042017.9104199999</v>
      </c>
      <c r="BP10" s="5"/>
      <c r="BQ10" s="5"/>
      <c r="BR10" s="27">
        <v>2174036.0510900002</v>
      </c>
      <c r="BS10" s="53">
        <v>2129788.0524800001</v>
      </c>
      <c r="BT10" s="53">
        <v>2151383.8478199998</v>
      </c>
      <c r="BU10" s="53">
        <v>2174036.0510900002</v>
      </c>
      <c r="BV10" s="5"/>
      <c r="BW10" s="5"/>
      <c r="BX10" s="11">
        <v>2174036.0508400002</v>
      </c>
      <c r="BY10" s="11">
        <v>2241584.7767900005</v>
      </c>
      <c r="BZ10" s="5"/>
      <c r="CA10" s="5"/>
      <c r="CB10" s="11">
        <v>2309977.8692900003</v>
      </c>
      <c r="CC10" s="5"/>
      <c r="CD10" s="5"/>
      <c r="CE10" s="53">
        <v>2453850.82564857</v>
      </c>
      <c r="CF10" s="11">
        <v>2453850.8254000004</v>
      </c>
      <c r="CG10" s="11">
        <v>2526518.206280001</v>
      </c>
      <c r="CH10" s="11">
        <v>2597495.3504500012</v>
      </c>
      <c r="CI10" s="11">
        <v>2826564.4719600016</v>
      </c>
      <c r="CJ10" s="11">
        <v>2905463.2620300017</v>
      </c>
      <c r="CK10" s="11">
        <v>3148914.660668571</v>
      </c>
      <c r="CL10" s="11">
        <v>3177393.7457085708</v>
      </c>
      <c r="CM10" s="11">
        <v>3205287.2671785713</v>
      </c>
      <c r="CN10" s="11">
        <v>3233306.2069085706</v>
      </c>
    </row>
    <row r="11" spans="1:130" ht="19.5" customHeight="1">
      <c r="A11" s="9" t="s">
        <v>2</v>
      </c>
      <c r="B11" s="11">
        <v>700472</v>
      </c>
      <c r="C11" s="11">
        <v>700471.95308999997</v>
      </c>
      <c r="D11" s="46">
        <v>862867</v>
      </c>
      <c r="E11" s="46">
        <v>876694</v>
      </c>
      <c r="F11" s="11">
        <v>889528</v>
      </c>
      <c r="G11" s="11">
        <v>904055</v>
      </c>
      <c r="H11" s="11">
        <v>917922</v>
      </c>
      <c r="I11" s="11">
        <v>931697</v>
      </c>
      <c r="J11" s="11">
        <v>945139</v>
      </c>
      <c r="K11" s="50">
        <v>959201.86731999996</v>
      </c>
      <c r="L11" s="50">
        <v>972870.05331999995</v>
      </c>
      <c r="M11" s="50">
        <v>986590.09100000001</v>
      </c>
      <c r="N11" s="50">
        <v>1000564</v>
      </c>
      <c r="O11" s="50">
        <v>1014645</v>
      </c>
      <c r="P11" s="11">
        <v>1043872.06679</v>
      </c>
      <c r="Q11" s="11">
        <v>1058525.2865200001</v>
      </c>
      <c r="R11" s="11">
        <v>1073331.32914</v>
      </c>
      <c r="S11" s="11">
        <v>1087849.2890300001</v>
      </c>
      <c r="T11" s="11">
        <v>1103635.9107299999</v>
      </c>
      <c r="U11" s="10">
        <v>1165339.1434599999</v>
      </c>
      <c r="V11" s="11">
        <v>1134157.2961200001</v>
      </c>
      <c r="W11" s="11">
        <v>1149633.5222199999</v>
      </c>
      <c r="X11" s="11">
        <v>1165339.1434599999</v>
      </c>
      <c r="Y11" s="11">
        <v>1181288.5666799999</v>
      </c>
      <c r="Z11" s="11">
        <v>1197542.6196600001</v>
      </c>
      <c r="AA11" s="11">
        <v>1229959.49752</v>
      </c>
      <c r="AB11" s="11">
        <v>1246155.5570700001</v>
      </c>
      <c r="AC11" s="11">
        <v>1263246.92637</v>
      </c>
      <c r="AD11" s="11">
        <v>1278520.72059</v>
      </c>
      <c r="AE11" s="11">
        <v>1295961.32803</v>
      </c>
      <c r="AF11" s="10">
        <v>1364296.4855299999</v>
      </c>
      <c r="AG11" s="11">
        <v>1329846.5641699999</v>
      </c>
      <c r="AH11" s="11">
        <v>1347399.8785000001</v>
      </c>
      <c r="AI11" s="11">
        <v>1364296.4855299999</v>
      </c>
      <c r="AJ11" s="11">
        <v>1381962.15616</v>
      </c>
      <c r="AK11" s="11">
        <v>1399682.02394</v>
      </c>
      <c r="AL11" s="51" t="e">
        <f>SUMIF(Meses,AL6,CRECER)/1000</f>
        <v>#REF!</v>
      </c>
      <c r="AM11" s="51">
        <v>1435313.0271900001</v>
      </c>
      <c r="AN11" s="51">
        <v>1453487.7255800001</v>
      </c>
      <c r="AO11" s="51">
        <v>1470958.40438</v>
      </c>
      <c r="AP11" s="51">
        <v>1489431.2615199999</v>
      </c>
      <c r="AQ11" s="51">
        <v>1507732.4266600001</v>
      </c>
      <c r="AR11" s="23">
        <v>1581858.81143</v>
      </c>
      <c r="AS11" s="51">
        <v>1544622.1710399999</v>
      </c>
      <c r="AT11" s="51">
        <v>1562769.8390200001</v>
      </c>
      <c r="AU11" s="51">
        <v>1581858.81143</v>
      </c>
      <c r="AV11" s="51">
        <v>1600410.5566199999</v>
      </c>
      <c r="AW11" s="51">
        <v>1618899.1091400001</v>
      </c>
      <c r="AX11" s="51" t="e">
        <f>SUMIF(Meses,AX6,CRECER)/1000</f>
        <v>#REF!</v>
      </c>
      <c r="AY11" s="51" t="e">
        <f>SUMIF(Meses,AY6,CRECER)/1000</f>
        <v>#REF!</v>
      </c>
      <c r="AZ11" s="51">
        <v>1655919</v>
      </c>
      <c r="BA11" s="51">
        <v>1674514</v>
      </c>
      <c r="BB11" s="51">
        <v>1693870.94652</v>
      </c>
      <c r="BC11" s="52">
        <v>1712096.7617899999</v>
      </c>
      <c r="BD11" s="52">
        <v>1731039.9068400001</v>
      </c>
      <c r="BE11" s="23">
        <v>1804738.1731799999</v>
      </c>
      <c r="BF11" s="51">
        <v>1768069.5865100001</v>
      </c>
      <c r="BG11" s="51">
        <v>1786137.06119</v>
      </c>
      <c r="BH11" s="51">
        <v>1804738.1731799999</v>
      </c>
      <c r="BI11" s="52"/>
      <c r="BJ11" s="52"/>
      <c r="BK11" s="51" t="e">
        <f>SUMIF(Meses,BK6,CRECER)/1000</f>
        <v>#REF!</v>
      </c>
      <c r="BL11" s="11">
        <v>1860831.2211199999</v>
      </c>
      <c r="BM11" s="53">
        <v>1879818.1010499999</v>
      </c>
      <c r="BN11" s="53">
        <v>1898894.8878599999</v>
      </c>
      <c r="BO11" s="11">
        <v>1918067.1642299998</v>
      </c>
      <c r="BP11" s="5"/>
      <c r="BQ11" s="5"/>
      <c r="BR11" s="27">
        <v>2034781.2112100001</v>
      </c>
      <c r="BS11" s="53">
        <v>1995740.70028</v>
      </c>
      <c r="BT11" s="53">
        <v>2014712.39374</v>
      </c>
      <c r="BU11" s="53">
        <v>2034781.2112100001</v>
      </c>
      <c r="BV11" s="5"/>
      <c r="BW11" s="5"/>
      <c r="BX11" s="11">
        <v>2034781.2113399997</v>
      </c>
      <c r="BY11" s="11">
        <v>2094661.2745899996</v>
      </c>
      <c r="BZ11" s="5"/>
      <c r="CA11" s="5"/>
      <c r="CB11" s="11">
        <v>2155919.8441299996</v>
      </c>
      <c r="CC11" s="5"/>
      <c r="CD11" s="5"/>
      <c r="CE11" s="53">
        <v>2284076.6829525698</v>
      </c>
      <c r="CF11" s="11">
        <v>2284076.6830799989</v>
      </c>
      <c r="CG11" s="11">
        <v>2348740.8451299993</v>
      </c>
      <c r="CH11" s="11">
        <v>2412669.0573999994</v>
      </c>
      <c r="CI11" s="11">
        <v>2618445.1163299992</v>
      </c>
      <c r="CJ11" s="11">
        <v>2689844.3699299996</v>
      </c>
      <c r="CK11" s="11">
        <v>2911362.4531425713</v>
      </c>
      <c r="CL11" s="11">
        <v>2937628.9017025712</v>
      </c>
      <c r="CM11" s="11">
        <v>2963173.3797225715</v>
      </c>
      <c r="CN11" s="11">
        <v>2988655.0311225713</v>
      </c>
    </row>
    <row r="12" spans="1:130" ht="19.5" hidden="1" customHeight="1">
      <c r="A12" s="9" t="s">
        <v>1</v>
      </c>
      <c r="B12" s="11">
        <v>12123</v>
      </c>
      <c r="C12" s="11">
        <v>12122.517750000001</v>
      </c>
      <c r="D12" s="46">
        <v>12123</v>
      </c>
      <c r="E12" s="46">
        <v>12122</v>
      </c>
      <c r="F12" s="11">
        <v>12122</v>
      </c>
      <c r="G12" s="11">
        <v>12122</v>
      </c>
      <c r="H12" s="11">
        <v>12123</v>
      </c>
      <c r="I12" s="11">
        <v>12123</v>
      </c>
      <c r="J12" s="11">
        <v>12123</v>
      </c>
      <c r="K12" s="50">
        <v>12122.517750000001</v>
      </c>
      <c r="L12" s="50">
        <v>12122.517750000001</v>
      </c>
      <c r="M12" s="50">
        <v>12122.517750000001</v>
      </c>
      <c r="N12" s="50">
        <v>12123</v>
      </c>
      <c r="O12" s="50">
        <v>12123</v>
      </c>
      <c r="P12" s="11">
        <v>12122.517750000001</v>
      </c>
      <c r="Q12" s="11">
        <v>12122.517750000001</v>
      </c>
      <c r="R12" s="11">
        <v>12122.517750000001</v>
      </c>
      <c r="S12" s="11">
        <v>12122.517750000001</v>
      </c>
      <c r="T12" s="11">
        <v>12122.517750000001</v>
      </c>
      <c r="U12" s="11">
        <v>12122.517750000001</v>
      </c>
      <c r="V12" s="11">
        <v>12122.517750000001</v>
      </c>
      <c r="W12" s="11">
        <v>12122.517750000001</v>
      </c>
      <c r="X12" s="11">
        <v>12122.517750000001</v>
      </c>
      <c r="Y12" s="11">
        <v>12122.517750000001</v>
      </c>
      <c r="Z12" s="11">
        <v>12122.517750000001</v>
      </c>
      <c r="AA12" s="11">
        <v>12122.517750000001</v>
      </c>
      <c r="AB12" s="11">
        <v>12122.517750000001</v>
      </c>
      <c r="AC12" s="11">
        <v>12122.517750000001</v>
      </c>
      <c r="AD12" s="11">
        <v>12122.517750000001</v>
      </c>
      <c r="AE12" s="11">
        <v>12122.517750000001</v>
      </c>
      <c r="AF12" s="11">
        <v>12122.517750000001</v>
      </c>
      <c r="AG12" s="11">
        <v>12122.517750000001</v>
      </c>
      <c r="AH12" s="11">
        <v>12122.517750000001</v>
      </c>
      <c r="AI12" s="11">
        <v>12122.517750000001</v>
      </c>
      <c r="AJ12" s="11">
        <v>12122.517750000001</v>
      </c>
      <c r="AK12" s="11">
        <v>12122.517750000001</v>
      </c>
      <c r="AL12" s="11">
        <v>12122.517750000001</v>
      </c>
      <c r="AM12" s="11"/>
      <c r="AN12" s="11"/>
      <c r="AO12" s="11"/>
      <c r="AP12" s="11">
        <v>12122.5177</v>
      </c>
      <c r="AQ12" s="11">
        <v>12122.517750000001</v>
      </c>
      <c r="AR12" s="11">
        <v>12122.517750000001</v>
      </c>
      <c r="AS12" s="11">
        <v>12122.517750000001</v>
      </c>
      <c r="AT12" s="11">
        <v>12122</v>
      </c>
      <c r="AU12" s="11">
        <v>12122.517750000001</v>
      </c>
      <c r="AV12" s="11">
        <v>12122.517750000001</v>
      </c>
      <c r="AW12" s="11">
        <v>12122.517750000001</v>
      </c>
      <c r="AX12" s="11"/>
      <c r="AY12" s="11">
        <v>12122.517750000001</v>
      </c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1">
        <v>12122.517750000001</v>
      </c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11">
        <v>12122.517750000001</v>
      </c>
      <c r="BZ12" s="5"/>
      <c r="CA12" s="5"/>
      <c r="CB12" s="5"/>
      <c r="CC12" s="5"/>
      <c r="CD12" s="5"/>
      <c r="CE12" s="5"/>
      <c r="CF12" s="5"/>
      <c r="CG12" s="11">
        <v>12122.517750000001</v>
      </c>
      <c r="CH12" s="11"/>
      <c r="CI12" s="11">
        <v>12122.517750000001</v>
      </c>
      <c r="CJ12" s="11">
        <v>12122.517750000001</v>
      </c>
      <c r="CK12" s="11">
        <v>12122.517750000001</v>
      </c>
      <c r="CL12" s="11">
        <v>12123.517750000001</v>
      </c>
      <c r="CM12" s="11">
        <v>12124.517750000001</v>
      </c>
      <c r="CN12" s="11">
        <v>12125.517750000001</v>
      </c>
    </row>
    <row r="13" spans="1:130" ht="1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54"/>
      <c r="CJ13" s="54"/>
      <c r="CK13" s="54"/>
      <c r="CL13" s="54"/>
      <c r="CM13" s="54"/>
      <c r="CN13" s="24"/>
    </row>
    <row r="14" spans="1:130" ht="36" customHeight="1">
      <c r="A14" s="35" t="s">
        <v>8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1"/>
      <c r="CM14" s="1"/>
      <c r="CN14" s="18"/>
    </row>
    <row r="15" spans="1:130" s="17" customFormat="1" ht="19.5" customHeight="1">
      <c r="A15" s="33" t="s">
        <v>0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20"/>
      <c r="CI15" s="18"/>
      <c r="CJ15" s="18"/>
      <c r="CK15" s="18"/>
      <c r="CL15" s="2"/>
      <c r="CM15" s="2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</row>
    <row r="16" spans="1:130" ht="12.7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CL16" s="1"/>
      <c r="CM16" s="1"/>
      <c r="CN16" s="18"/>
    </row>
    <row r="17" spans="1:67" ht="12.7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BM17" s="34"/>
      <c r="BN17" s="34"/>
      <c r="BO17" s="34"/>
    </row>
    <row r="18" spans="1:67" s="29" customFormat="1" ht="24.75" customHeight="1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30"/>
    </row>
    <row r="19" spans="1:67" ht="50.25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1:67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</row>
    <row r="21" spans="1:67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</row>
    <row r="22" spans="1:67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1:67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</row>
    <row r="24" spans="1:67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</row>
  </sheetData>
  <mergeCells count="6">
    <mergeCell ref="A1:CG1"/>
    <mergeCell ref="A15:CG15"/>
    <mergeCell ref="BM17:BO17"/>
    <mergeCell ref="A14:CK14"/>
    <mergeCell ref="A3:CN3"/>
    <mergeCell ref="A4:CN4"/>
  </mergeCells>
  <printOptions horizontalCentered="1"/>
  <pageMargins left="0.74803149606299213" right="0.59055118110236227" top="0.98425196850393704" bottom="0.98425196850393704" header="0" footer="0"/>
  <pageSetup scale="88" orientation="landscape" r:id="rId1"/>
  <headerFooter alignWithMargins="0"/>
  <ignoredErrors>
    <ignoredError sqref="AL8:AY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Recaudacion_SAP</vt:lpstr>
      <vt:lpstr>Recaudacion_SAP!Área_de_impresión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Pineda</dc:creator>
  <cp:lastModifiedBy>spmpineda</cp:lastModifiedBy>
  <cp:lastPrinted>2014-06-19T20:29:05Z</cp:lastPrinted>
  <dcterms:created xsi:type="dcterms:W3CDTF">2012-04-25T20:33:53Z</dcterms:created>
  <dcterms:modified xsi:type="dcterms:W3CDTF">2014-06-20T15:00:07Z</dcterms:modified>
</cp:coreProperties>
</file>